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<sst xmlns="http://schemas.openxmlformats.org/spreadsheetml/2006/main" count="129" uniqueCount="125">
  <si>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</si>
  <si>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</si>
  <si>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</si>
  <si>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</si>
  <si>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</si>
  <si>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</si>
  <si>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</si>
  <si>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</si>
  <si>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</si>
  <si>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</si>
  <si>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</si>
  <si>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</si>
  <si>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</si>
  <si>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</si>
  <si>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</si>
  <si>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</si>
  <si>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</si>
  <si>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</si>
  <si>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</si>
  <si>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</si>
  <si>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</si>
  <si>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</si>
  <si>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</si>
  <si>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</si>
  <si>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</si>
  <si>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</si>
  <si>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</si>
  <si>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</si>
  <si>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</si>
  <si>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</si>
  <si>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</si>
  <si>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</si>
  <si>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</si>
  <si>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</si>
  <si>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</si>
  <si>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</si>
  <si>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</si>
  <si>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</si>
  <si>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</si>
  <si>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</si>
  <si>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</si>
  <si>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</si>
  <si>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</si>
  <si>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</si>
  <si>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</si>
  <si>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</si>
  <si>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</si>
  <si>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</si>
  <si>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</si>
  <si>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</si>
  <si>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</si>
  <si>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</si>
  <si>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</si>
  <si>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</si>
  <si>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</si>
  <si>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</si>
  <si>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</si>
  <si>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</si>
  <si>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</si>
  <si>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</si>
  <si>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</si>
  <si>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</si>
  <si>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</si>
  <si>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</si>
  <si>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</si>
  <si>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</si>
  <si>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</si>
  <si>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</si>
  <si>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</si>
  <si>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</si>
  <si>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</si>
  <si>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</si>
  <si>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</si>
  <si>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</si>
  <si>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</si>
  <si>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</si>
  <si>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</si>
  <si>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</si>
  <si>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</si>
  <si>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</si>
  <si>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</si>
  <si>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</si>
  <si>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</si>
  <si>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</si>
  <si>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</si>
  <si>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</si>
  <si>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</si>
  <si>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</si>
  <si>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</si>
  <si>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</si>
  <si>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</si>
  <si>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</si>
  <si>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</si>
  <si>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</si>
  <si>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</si>
  <si>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</si>
  <si>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</si>
  <si>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</si>
  <si>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</si>
  <si>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</si>
  <si>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</si>
  <si>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</si>
  <si>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</si>
  <si>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</si>
  <si>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</si>
  <si>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</si>
  <si>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</si>
  <si>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</si>
  <si>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</si>
  <si>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</si>
  <si>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</si>
  <si>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</si>
  <si>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</si>
  <si>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1 09 00000</t>
  </si>
  <si>
    <t>Задолженность по отмененным налогам и сборам</t>
  </si>
  <si>
    <t>Охрана семьи и детства</t>
  </si>
  <si>
    <t xml:space="preserve">2 02 40000 </t>
  </si>
  <si>
    <t>Иные межбюджетные трансферты</t>
  </si>
  <si>
    <t>Т.Л. Калентьева, тел. 8-34345-5-23-77</t>
  </si>
  <si>
    <t xml:space="preserve">2 07 00000 </t>
  </si>
  <si>
    <t>Прочие безвозмездные поступления</t>
  </si>
  <si>
    <t xml:space="preserve">% исп. </t>
  </si>
  <si>
    <t>по состоянию на  01 декабря 2020 года.</t>
  </si>
  <si>
    <t>исполнитель: Бреславец Анастасия Владимировна, тел 8-34345-5-55-23</t>
  </si>
  <si>
    <t>по доходам по состоянию на  01 декабря  2020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</si>
</sst>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6" xfId="0" applyNumberFormat="1" applyFont="1" applyFill="1" applyBorder="1" applyAlignment="1">
      <alignment horizontal="center"/>
    </xf>
    <xf numFmtId="188" fontId="1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188" fontId="4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4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93" fontId="4" fillId="0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7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3" fontId="4" fillId="0" borderId="17" xfId="0" applyNumberFormat="1" applyFont="1" applyFill="1" applyBorder="1" applyAlignment="1">
      <alignment horizontal="center"/>
    </xf>
    <xf numFmtId="193" fontId="1" fillId="0" borderId="18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9" xfId="0" applyNumberFormat="1" applyFont="1" applyFill="1" applyBorder="1" applyAlignment="1">
      <alignment horizontal="center"/>
    </xf>
    <xf numFmtId="193" fontId="4" fillId="0" borderId="17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9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2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196" fontId="4" fillId="0" borderId="17" xfId="0" applyNumberFormat="1" applyFont="1" applyBorder="1" applyAlignment="1">
      <alignment horizontal="center" vertical="justify" wrapText="1"/>
    </xf>
    <xf numFmtId="196" fontId="1" fillId="0" borderId="18" xfId="0" applyNumberFormat="1" applyFont="1" applyFill="1" applyBorder="1" applyAlignment="1">
      <alignment horizontal="center" vertical="justify"/>
    </xf>
    <xf numFmtId="196" fontId="1" fillId="33" borderId="18" xfId="0" applyNumberFormat="1" applyFont="1" applyFill="1" applyBorder="1" applyAlignment="1">
      <alignment horizontal="center" vertical="justify"/>
    </xf>
    <xf numFmtId="196" fontId="1" fillId="33" borderId="10" xfId="0" applyNumberFormat="1" applyFont="1" applyFill="1" applyBorder="1" applyAlignment="1">
      <alignment horizontal="center" vertical="justify"/>
    </xf>
    <xf numFmtId="196" fontId="1" fillId="0" borderId="19" xfId="0" applyNumberFormat="1" applyFont="1" applyFill="1" applyBorder="1" applyAlignment="1">
      <alignment horizontal="center" vertical="justify"/>
    </xf>
    <xf numFmtId="196" fontId="4" fillId="0" borderId="17" xfId="0" applyNumberFormat="1" applyFont="1" applyFill="1" applyBorder="1" applyAlignment="1">
      <alignment horizontal="center" vertical="justify"/>
    </xf>
    <xf numFmtId="196" fontId="3" fillId="0" borderId="18" xfId="0" applyNumberFormat="1" applyFont="1" applyFill="1" applyBorder="1" applyAlignment="1">
      <alignment horizontal="center" vertical="justify"/>
    </xf>
    <xf numFmtId="196" fontId="1" fillId="33" borderId="19" xfId="0" applyNumberFormat="1" applyFont="1" applyFill="1" applyBorder="1" applyAlignment="1">
      <alignment horizontal="center" vertical="justify"/>
    </xf>
    <xf numFmtId="188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93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193" fontId="4" fillId="0" borderId="27" xfId="0" applyNumberFormat="1" applyFont="1" applyFill="1" applyBorder="1" applyAlignment="1">
      <alignment horizontal="center"/>
    </xf>
    <xf numFmtId="193" fontId="1" fillId="0" borderId="28" xfId="0" applyNumberFormat="1" applyFont="1" applyFill="1" applyBorder="1" applyAlignment="1">
      <alignment horizontal="center"/>
    </xf>
    <xf numFmtId="193" fontId="1" fillId="0" borderId="29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4" fillId="0" borderId="27" xfId="0" applyNumberFormat="1" applyFont="1" applyFill="1" applyBorder="1" applyAlignment="1">
      <alignment horizontal="center" vertical="top"/>
    </xf>
    <xf numFmtId="193" fontId="1" fillId="0" borderId="28" xfId="0" applyNumberFormat="1" applyFont="1" applyFill="1" applyBorder="1" applyAlignment="1">
      <alignment horizontal="center" vertical="top"/>
    </xf>
    <xf numFmtId="193" fontId="1" fillId="0" borderId="29" xfId="0" applyNumberFormat="1" applyFont="1" applyFill="1" applyBorder="1" applyAlignment="1">
      <alignment horizontal="center" vertical="top"/>
    </xf>
    <xf numFmtId="193" fontId="1" fillId="0" borderId="30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4" fillId="0" borderId="27" xfId="0" applyNumberFormat="1" applyFont="1" applyBorder="1" applyAlignment="1">
      <alignment horizontal="center" vertical="justify" wrapText="1"/>
    </xf>
    <xf numFmtId="193" fontId="4" fillId="0" borderId="27" xfId="0" applyNumberFormat="1" applyFont="1" applyBorder="1" applyAlignment="1">
      <alignment horizontal="center" wrapText="1"/>
    </xf>
    <xf numFmtId="193" fontId="1" fillId="0" borderId="28" xfId="0" applyNumberFormat="1" applyFont="1" applyBorder="1" applyAlignment="1">
      <alignment horizontal="center" vertical="justify" wrapText="1"/>
    </xf>
    <xf numFmtId="193" fontId="1" fillId="0" borderId="29" xfId="0" applyNumberFormat="1" applyFont="1" applyBorder="1" applyAlignment="1">
      <alignment horizontal="center" vertical="justify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30" xfId="0" applyNumberFormat="1" applyFont="1" applyBorder="1" applyAlignment="1">
      <alignment horizontal="center" vertical="justify" wrapText="1"/>
    </xf>
    <xf numFmtId="0" fontId="1" fillId="0" borderId="35" xfId="0" applyFont="1" applyFill="1" applyBorder="1" applyAlignment="1">
      <alignment horizontal="center" vertical="top"/>
    </xf>
    <xf numFmtId="196" fontId="1" fillId="33" borderId="36" xfId="0" applyNumberFormat="1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wrapText="1"/>
    </xf>
    <xf numFmtId="0" fontId="1" fillId="0" borderId="0" xfId="0" applyFont="1" applyFill="1" applyAlignment="1">
      <alignment/>
    </xf>
    <xf numFmtId="193" fontId="45" fillId="0" borderId="10" xfId="0" applyNumberFormat="1" applyFont="1" applyFill="1" applyBorder="1" applyAlignment="1">
      <alignment horizontal="center"/>
    </xf>
    <xf numFmtId="193" fontId="1" fillId="0" borderId="37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96" fontId="4" fillId="0" borderId="17" xfId="0" applyNumberFormat="1" applyFont="1" applyFill="1" applyBorder="1" applyAlignment="1">
      <alignment horizontal="center"/>
    </xf>
    <xf numFmtId="196" fontId="4" fillId="0" borderId="39" xfId="0" applyNumberFormat="1" applyFont="1" applyFill="1" applyBorder="1" applyAlignment="1">
      <alignment horizontal="center"/>
    </xf>
    <xf numFmtId="196" fontId="4" fillId="0" borderId="2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19" xfId="0" applyFont="1" applyBorder="1" applyAlignment="1">
      <alignment horizontal="justify"/>
    </xf>
    <xf numFmtId="0" fontId="4" fillId="0" borderId="17" xfId="0" applyNumberFormat="1" applyFont="1" applyBorder="1" applyAlignment="1">
      <alignment horizontal="justify" wrapText="1"/>
    </xf>
    <xf numFmtId="0" fontId="3" fillId="0" borderId="18" xfId="0" applyNumberFormat="1" applyFont="1" applyFill="1" applyBorder="1" applyAlignment="1">
      <alignment horizontal="justify" wrapText="1"/>
    </xf>
    <xf numFmtId="0" fontId="1" fillId="0" borderId="18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0" fontId="1" fillId="0" borderId="37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90" zoomScaleSheetLayoutView="90" zoomScalePageLayoutView="0" workbookViewId="0" topLeftCell="A19">
      <selection activeCell="C24" sqref="C24"/>
    </sheetView>
  </sheetViews>
  <sheetFormatPr defaultColWidth="9.140625" defaultRowHeight="12.75"/>
  <cols>
    <col min="1" max="1" width="13.28125" style="0" customWidth="1"/>
    <col min="2" max="2" width="46.57421875" style="128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37" t="s">
        <v>80</v>
      </c>
      <c r="B1" s="137"/>
      <c r="C1" s="137"/>
      <c r="D1" s="137"/>
      <c r="E1" s="137"/>
    </row>
    <row r="2" spans="1:5" ht="15">
      <c r="A2" s="137" t="s">
        <v>124</v>
      </c>
      <c r="B2" s="137"/>
      <c r="C2" s="137"/>
      <c r="D2" s="137"/>
      <c r="E2" s="137"/>
    </row>
    <row r="3" spans="1:5" ht="15.75" thickBot="1">
      <c r="A3" s="1"/>
      <c r="B3" s="115"/>
      <c r="C3" s="1"/>
      <c r="D3" s="139" t="s">
        <v>0</v>
      </c>
      <c r="E3" s="139"/>
    </row>
    <row r="4" spans="1:5" ht="12.75">
      <c r="A4" s="140" t="s">
        <v>1</v>
      </c>
      <c r="B4" s="143" t="s">
        <v>2</v>
      </c>
      <c r="C4" s="129" t="s">
        <v>69</v>
      </c>
      <c r="D4" s="129" t="s">
        <v>3</v>
      </c>
      <c r="E4" s="132" t="s">
        <v>70</v>
      </c>
    </row>
    <row r="5" spans="1:5" ht="12.75">
      <c r="A5" s="141"/>
      <c r="B5" s="144"/>
      <c r="C5" s="130"/>
      <c r="D5" s="130"/>
      <c r="E5" s="133"/>
    </row>
    <row r="6" spans="1:5" ht="20.25" customHeight="1" thickBot="1">
      <c r="A6" s="142"/>
      <c r="B6" s="145"/>
      <c r="C6" s="131"/>
      <c r="D6" s="131"/>
      <c r="E6" s="134"/>
    </row>
    <row r="7" spans="1:5" ht="15" thickBot="1">
      <c r="A7" s="10" t="s">
        <v>4</v>
      </c>
      <c r="B7" s="116" t="s">
        <v>5</v>
      </c>
      <c r="C7" s="71">
        <f>C8+C9+C10+C11+C12+C13+C14+C15+C16+C17+C18+C19+C20+C21+C22+C23</f>
        <v>414598.5</v>
      </c>
      <c r="D7" s="71">
        <f>D8+D9+D10+D11+D12+D13+D14+D15+D16+D17+D18+D19+D20+D21+D22+D23</f>
        <v>352573.19999999995</v>
      </c>
      <c r="E7" s="95">
        <f>D7/C7*100</f>
        <v>85.03967091053151</v>
      </c>
    </row>
    <row r="8" spans="1:5" ht="15">
      <c r="A8" s="9" t="s">
        <v>6</v>
      </c>
      <c r="B8" s="117" t="s">
        <v>7</v>
      </c>
      <c r="C8" s="72">
        <v>253470</v>
      </c>
      <c r="D8" s="73">
        <v>208247.3</v>
      </c>
      <c r="E8" s="97">
        <f aca="true" t="shared" si="0" ref="E8:E34">D8/C8*100</f>
        <v>82.15855919832723</v>
      </c>
    </row>
    <row r="9" spans="1:5" ht="25.5" customHeight="1">
      <c r="A9" s="5" t="s">
        <v>85</v>
      </c>
      <c r="B9" s="118" t="s">
        <v>92</v>
      </c>
      <c r="C9" s="55">
        <v>23606</v>
      </c>
      <c r="D9" s="74">
        <v>20184.5</v>
      </c>
      <c r="E9" s="98">
        <f t="shared" si="0"/>
        <v>85.50580360925188</v>
      </c>
    </row>
    <row r="10" spans="1:5" ht="30">
      <c r="A10" s="6" t="s">
        <v>97</v>
      </c>
      <c r="B10" s="119" t="s">
        <v>93</v>
      </c>
      <c r="C10" s="55">
        <v>12170</v>
      </c>
      <c r="D10" s="99">
        <v>12099.3</v>
      </c>
      <c r="E10" s="98">
        <f t="shared" si="0"/>
        <v>99.41906327033688</v>
      </c>
    </row>
    <row r="11" spans="1:5" ht="24" customHeight="1">
      <c r="A11" s="6" t="s">
        <v>8</v>
      </c>
      <c r="B11" s="100" t="s">
        <v>9</v>
      </c>
      <c r="C11" s="55">
        <v>10841</v>
      </c>
      <c r="D11" s="55">
        <v>13822.8</v>
      </c>
      <c r="E11" s="98">
        <f t="shared" si="0"/>
        <v>127.50484272668572</v>
      </c>
    </row>
    <row r="12" spans="1:5" ht="12" customHeight="1">
      <c r="A12" s="6" t="s">
        <v>107</v>
      </c>
      <c r="B12" s="69" t="s">
        <v>108</v>
      </c>
      <c r="C12" s="55">
        <v>36.2</v>
      </c>
      <c r="D12" s="55">
        <v>124.3</v>
      </c>
      <c r="E12" s="98">
        <f t="shared" si="0"/>
        <v>343.3701657458563</v>
      </c>
    </row>
    <row r="13" spans="1:5" ht="25.5" customHeight="1">
      <c r="A13" s="7" t="s">
        <v>86</v>
      </c>
      <c r="B13" s="119" t="s">
        <v>87</v>
      </c>
      <c r="C13" s="55">
        <v>2070</v>
      </c>
      <c r="D13" s="55">
        <v>1411.9</v>
      </c>
      <c r="E13" s="98">
        <f t="shared" si="0"/>
        <v>68.20772946859904</v>
      </c>
    </row>
    <row r="14" spans="1:5" ht="15">
      <c r="A14" s="7" t="s">
        <v>10</v>
      </c>
      <c r="B14" s="119" t="s">
        <v>11</v>
      </c>
      <c r="C14" s="55">
        <v>25848</v>
      </c>
      <c r="D14" s="55">
        <v>18393.1</v>
      </c>
      <c r="E14" s="98">
        <f t="shared" si="0"/>
        <v>71.15869699783349</v>
      </c>
    </row>
    <row r="15" spans="1:5" ht="12" customHeight="1">
      <c r="A15" s="6" t="s">
        <v>12</v>
      </c>
      <c r="B15" s="118" t="s">
        <v>13</v>
      </c>
      <c r="C15" s="55">
        <v>33654</v>
      </c>
      <c r="D15" s="55">
        <v>29985.2</v>
      </c>
      <c r="E15" s="98">
        <f t="shared" si="0"/>
        <v>89.09847269269626</v>
      </c>
    </row>
    <row r="16" spans="1:5" ht="15">
      <c r="A16" s="6" t="s">
        <v>14</v>
      </c>
      <c r="B16" s="118" t="s">
        <v>15</v>
      </c>
      <c r="C16" s="55">
        <v>6593.5</v>
      </c>
      <c r="D16" s="55">
        <v>7541.6</v>
      </c>
      <c r="E16" s="98">
        <f t="shared" si="0"/>
        <v>114.37931295973307</v>
      </c>
    </row>
    <row r="17" spans="1:5" ht="12.75" customHeight="1">
      <c r="A17" s="6" t="s">
        <v>113</v>
      </c>
      <c r="B17" s="118" t="s">
        <v>114</v>
      </c>
      <c r="C17" s="55">
        <v>22.6</v>
      </c>
      <c r="D17" s="55">
        <v>740.1</v>
      </c>
      <c r="E17" s="98"/>
    </row>
    <row r="18" spans="1:5" ht="37.5" customHeight="1">
      <c r="A18" s="6" t="s">
        <v>16</v>
      </c>
      <c r="B18" s="119" t="s">
        <v>71</v>
      </c>
      <c r="C18" s="55">
        <v>29442.4</v>
      </c>
      <c r="D18" s="55">
        <v>23963.4</v>
      </c>
      <c r="E18" s="98">
        <f t="shared" si="0"/>
        <v>81.39078336005217</v>
      </c>
    </row>
    <row r="19" spans="1:5" ht="16.5" customHeight="1">
      <c r="A19" s="6" t="s">
        <v>17</v>
      </c>
      <c r="B19" s="119" t="s">
        <v>18</v>
      </c>
      <c r="C19" s="55">
        <v>9653</v>
      </c>
      <c r="D19" s="55">
        <v>4238.9</v>
      </c>
      <c r="E19" s="98">
        <f t="shared" si="0"/>
        <v>43.91277323111986</v>
      </c>
    </row>
    <row r="20" spans="1:5" ht="25.5" customHeight="1">
      <c r="A20" s="8" t="s">
        <v>19</v>
      </c>
      <c r="B20" s="120" t="s">
        <v>20</v>
      </c>
      <c r="C20" s="55">
        <v>2161.8</v>
      </c>
      <c r="D20" s="55">
        <v>3737.5</v>
      </c>
      <c r="E20" s="98">
        <f t="shared" si="0"/>
        <v>172.8883337959108</v>
      </c>
    </row>
    <row r="21" spans="1:5" ht="31.5" customHeight="1">
      <c r="A21" s="8" t="s">
        <v>21</v>
      </c>
      <c r="B21" s="119" t="s">
        <v>22</v>
      </c>
      <c r="C21" s="55">
        <v>3772.3</v>
      </c>
      <c r="D21" s="55">
        <v>6591.6</v>
      </c>
      <c r="E21" s="98">
        <f t="shared" si="0"/>
        <v>174.73689791373963</v>
      </c>
    </row>
    <row r="22" spans="1:5" ht="15">
      <c r="A22" s="8" t="s">
        <v>23</v>
      </c>
      <c r="B22" s="119" t="s">
        <v>24</v>
      </c>
      <c r="C22" s="55">
        <v>1257.7</v>
      </c>
      <c r="D22" s="55">
        <v>1491.7</v>
      </c>
      <c r="E22" s="98">
        <f t="shared" si="0"/>
        <v>118.60539079271686</v>
      </c>
    </row>
    <row r="23" spans="1:5" ht="15.75" thickBot="1">
      <c r="A23" s="11" t="s">
        <v>25</v>
      </c>
      <c r="B23" s="121" t="s">
        <v>26</v>
      </c>
      <c r="C23" s="75">
        <v>0</v>
      </c>
      <c r="D23" s="75">
        <v>0</v>
      </c>
      <c r="E23" s="101"/>
    </row>
    <row r="24" spans="1:5" ht="15" thickBot="1">
      <c r="A24" s="12" t="s">
        <v>27</v>
      </c>
      <c r="B24" s="122" t="s">
        <v>28</v>
      </c>
      <c r="C24" s="76">
        <f>C25+C31+C32+C30</f>
        <v>1110272.5</v>
      </c>
      <c r="D24" s="76">
        <f>D25+D31+D32+D30</f>
        <v>991591.9</v>
      </c>
      <c r="E24" s="95">
        <f t="shared" si="0"/>
        <v>89.31067823439741</v>
      </c>
    </row>
    <row r="25" spans="1:5" ht="27.75" customHeight="1">
      <c r="A25" s="54" t="s">
        <v>29</v>
      </c>
      <c r="B25" s="123" t="s">
        <v>30</v>
      </c>
      <c r="C25" s="77">
        <f>C26+C27+C28+C29</f>
        <v>1112255.7</v>
      </c>
      <c r="D25" s="77">
        <f>D26+D27+D28+D29</f>
        <v>992442.7000000001</v>
      </c>
      <c r="E25" s="97">
        <f t="shared" si="0"/>
        <v>89.22792663593454</v>
      </c>
    </row>
    <row r="26" spans="1:5" ht="30">
      <c r="A26" s="70" t="s">
        <v>109</v>
      </c>
      <c r="B26" s="124" t="s">
        <v>110</v>
      </c>
      <c r="C26" s="72">
        <v>424426</v>
      </c>
      <c r="D26" s="72">
        <v>389059</v>
      </c>
      <c r="E26" s="98">
        <f t="shared" si="0"/>
        <v>91.6670986226103</v>
      </c>
    </row>
    <row r="27" spans="1:5" ht="27.75" customHeight="1">
      <c r="A27" s="8" t="s">
        <v>102</v>
      </c>
      <c r="B27" s="119" t="s">
        <v>94</v>
      </c>
      <c r="C27" s="74">
        <v>71580.4</v>
      </c>
      <c r="D27" s="74">
        <v>50556.4</v>
      </c>
      <c r="E27" s="98">
        <f t="shared" si="0"/>
        <v>70.62883135606954</v>
      </c>
    </row>
    <row r="28" spans="1:5" ht="28.5" customHeight="1">
      <c r="A28" s="8" t="s">
        <v>101</v>
      </c>
      <c r="B28" s="121" t="s">
        <v>95</v>
      </c>
      <c r="C28" s="74">
        <v>594943.9</v>
      </c>
      <c r="D28" s="74">
        <v>535190.5</v>
      </c>
      <c r="E28" s="98">
        <f t="shared" si="0"/>
        <v>89.95646480281586</v>
      </c>
    </row>
    <row r="29" spans="1:5" ht="15">
      <c r="A29" s="8" t="s">
        <v>116</v>
      </c>
      <c r="B29" s="121" t="s">
        <v>117</v>
      </c>
      <c r="C29" s="103">
        <v>21305.4</v>
      </c>
      <c r="D29" s="78">
        <v>17636.8</v>
      </c>
      <c r="E29" s="98">
        <f t="shared" si="0"/>
        <v>82.78089122945356</v>
      </c>
    </row>
    <row r="30" spans="1:5" ht="15">
      <c r="A30" s="8" t="s">
        <v>119</v>
      </c>
      <c r="B30" s="121" t="s">
        <v>120</v>
      </c>
      <c r="C30" s="103">
        <v>0</v>
      </c>
      <c r="D30" s="78">
        <v>74.1</v>
      </c>
      <c r="E30" s="98"/>
    </row>
    <row r="31" spans="1:5" ht="73.5" customHeight="1">
      <c r="A31" s="102" t="s">
        <v>111</v>
      </c>
      <c r="B31" s="125" t="s">
        <v>112</v>
      </c>
      <c r="C31" s="103">
        <v>5644.3</v>
      </c>
      <c r="D31" s="78">
        <v>6702.5</v>
      </c>
      <c r="E31" s="98">
        <f t="shared" si="0"/>
        <v>118.74811756993782</v>
      </c>
    </row>
    <row r="32" spans="1:5" ht="57.75" customHeight="1" thickBot="1">
      <c r="A32" s="13" t="s">
        <v>103</v>
      </c>
      <c r="B32" s="126" t="s">
        <v>72</v>
      </c>
      <c r="C32" s="78">
        <v>-7627.5</v>
      </c>
      <c r="D32" s="78">
        <v>-7627.4</v>
      </c>
      <c r="E32" s="98">
        <f t="shared" si="0"/>
        <v>99.99868895444116</v>
      </c>
    </row>
    <row r="33" spans="1:5" ht="29.25" thickBot="1">
      <c r="A33" s="14" t="s">
        <v>31</v>
      </c>
      <c r="B33" s="127" t="s">
        <v>32</v>
      </c>
      <c r="C33" s="53"/>
      <c r="D33" s="53"/>
      <c r="E33" s="96"/>
    </row>
    <row r="34" spans="1:5" ht="15.75" customHeight="1" thickBot="1">
      <c r="A34" s="135" t="s">
        <v>33</v>
      </c>
      <c r="B34" s="136"/>
      <c r="C34" s="53">
        <f>C7+C24</f>
        <v>1524871</v>
      </c>
      <c r="D34" s="53">
        <f>D7+D24</f>
        <v>1344165.1</v>
      </c>
      <c r="E34" s="96">
        <f t="shared" si="0"/>
        <v>88.14943034525544</v>
      </c>
    </row>
    <row r="35" spans="1:5" ht="15">
      <c r="A35" s="1"/>
      <c r="B35" s="115"/>
      <c r="C35" s="1"/>
      <c r="D35" s="1"/>
      <c r="E35" s="1"/>
    </row>
    <row r="36" spans="1:5" ht="15">
      <c r="A36" s="1" t="s">
        <v>104</v>
      </c>
      <c r="B36" s="115"/>
      <c r="C36" s="1"/>
      <c r="D36" s="1"/>
      <c r="E36" s="1"/>
    </row>
    <row r="37" spans="1:7" ht="15">
      <c r="A37" s="138" t="s">
        <v>106</v>
      </c>
      <c r="B37" s="138"/>
      <c r="C37" s="1"/>
      <c r="D37" s="52" t="s">
        <v>105</v>
      </c>
      <c r="E37" s="1"/>
      <c r="G37" s="1"/>
    </row>
    <row r="38" spans="1:5" ht="15">
      <c r="A38" s="1"/>
      <c r="B38" s="115"/>
      <c r="C38" s="1"/>
      <c r="D38" s="1"/>
      <c r="E38" s="1"/>
    </row>
    <row r="39" spans="1:5" ht="15">
      <c r="A39" s="1" t="s">
        <v>89</v>
      </c>
      <c r="B39" s="115" t="s">
        <v>118</v>
      </c>
      <c r="C39" s="1"/>
      <c r="D39" s="1"/>
      <c r="E39" s="1"/>
    </row>
  </sheetData>
  <sheetProtection/>
  <mergeCells count="10">
    <mergeCell ref="D4:D6"/>
    <mergeCell ref="E4:E6"/>
    <mergeCell ref="A34:B34"/>
    <mergeCell ref="A1:E1"/>
    <mergeCell ref="A2:E2"/>
    <mergeCell ref="A37:B37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106" zoomScaleNormal="90" zoomScaleSheetLayoutView="106" zoomScalePageLayoutView="0" workbookViewId="0" topLeftCell="A1">
      <selection activeCell="D55" sqref="D5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7109375" style="109" customWidth="1"/>
    <col min="4" max="4" width="16.140625" style="109" customWidth="1"/>
    <col min="5" max="5" width="10.00390625" style="0" customWidth="1"/>
  </cols>
  <sheetData>
    <row r="1" spans="1:5" ht="15">
      <c r="A1" s="1"/>
      <c r="B1" s="1"/>
      <c r="C1" s="105"/>
      <c r="D1" s="105"/>
      <c r="E1" s="1"/>
    </row>
    <row r="2" spans="1:5" ht="18" customHeight="1">
      <c r="A2" s="1"/>
      <c r="B2" s="146"/>
      <c r="C2" s="146"/>
      <c r="D2" s="146"/>
      <c r="E2" s="146"/>
    </row>
    <row r="3" spans="1:5" ht="15">
      <c r="A3" s="137" t="s">
        <v>80</v>
      </c>
      <c r="B3" s="137"/>
      <c r="C3" s="137"/>
      <c r="D3" s="137"/>
      <c r="E3" s="137"/>
    </row>
    <row r="4" spans="1:5" ht="15">
      <c r="A4" s="137" t="s">
        <v>122</v>
      </c>
      <c r="B4" s="137"/>
      <c r="C4" s="137"/>
      <c r="D4" s="137"/>
      <c r="E4" s="137"/>
    </row>
    <row r="5" spans="1:5" ht="15.75" thickBot="1">
      <c r="A5" s="1"/>
      <c r="B5" s="1"/>
      <c r="C5" s="105"/>
      <c r="D5" s="147" t="s">
        <v>34</v>
      </c>
      <c r="E5" s="147"/>
    </row>
    <row r="6" spans="1:5" ht="91.5" customHeight="1" thickBot="1">
      <c r="A6" s="22" t="s">
        <v>35</v>
      </c>
      <c r="B6" s="23" t="s">
        <v>36</v>
      </c>
      <c r="C6" s="23" t="s">
        <v>96</v>
      </c>
      <c r="D6" s="23" t="s">
        <v>37</v>
      </c>
      <c r="E6" s="82" t="s">
        <v>121</v>
      </c>
    </row>
    <row r="7" spans="1:5" ht="15" thickBot="1">
      <c r="A7" s="24">
        <v>100</v>
      </c>
      <c r="B7" s="25" t="s">
        <v>38</v>
      </c>
      <c r="C7" s="56">
        <f>C8+C9+C10+C12+C13+C14+C15+C11</f>
        <v>136724.49999999997</v>
      </c>
      <c r="D7" s="56">
        <f>D8+D9+D10+D12+D13+D14+D15+D11</f>
        <v>112073.49999999999</v>
      </c>
      <c r="E7" s="83">
        <f aca="true" t="shared" si="0" ref="E7:E23">D7/C7%</f>
        <v>81.9703125628545</v>
      </c>
    </row>
    <row r="8" spans="1:5" ht="15">
      <c r="A8" s="26">
        <v>102</v>
      </c>
      <c r="B8" s="27" t="s">
        <v>67</v>
      </c>
      <c r="C8" s="57">
        <v>3105</v>
      </c>
      <c r="D8" s="57">
        <v>2510.7</v>
      </c>
      <c r="E8" s="84">
        <f t="shared" si="0"/>
        <v>80.85990338164251</v>
      </c>
    </row>
    <row r="9" spans="1:5" ht="30">
      <c r="A9" s="16">
        <v>103</v>
      </c>
      <c r="B9" s="4" t="s">
        <v>39</v>
      </c>
      <c r="C9" s="58">
        <v>6285.7</v>
      </c>
      <c r="D9" s="58">
        <v>5197.9</v>
      </c>
      <c r="E9" s="84">
        <f t="shared" si="0"/>
        <v>82.69405157738994</v>
      </c>
    </row>
    <row r="10" spans="1:5" ht="30">
      <c r="A10" s="16">
        <v>104</v>
      </c>
      <c r="B10" s="4" t="s">
        <v>68</v>
      </c>
      <c r="C10" s="58">
        <v>54792.2</v>
      </c>
      <c r="D10" s="58">
        <v>47046.2</v>
      </c>
      <c r="E10" s="85">
        <f t="shared" si="0"/>
        <v>85.86295129598737</v>
      </c>
    </row>
    <row r="11" spans="1:5" ht="15">
      <c r="A11" s="16">
        <v>105</v>
      </c>
      <c r="B11" s="4" t="s">
        <v>90</v>
      </c>
      <c r="C11" s="58">
        <v>22.3</v>
      </c>
      <c r="D11" s="58">
        <v>0</v>
      </c>
      <c r="E11" s="85">
        <f t="shared" si="0"/>
        <v>0</v>
      </c>
    </row>
    <row r="12" spans="1:5" ht="45" customHeight="1">
      <c r="A12" s="16">
        <v>106</v>
      </c>
      <c r="B12" s="28" t="s">
        <v>83</v>
      </c>
      <c r="C12" s="58">
        <v>22368.4</v>
      </c>
      <c r="D12" s="58">
        <v>19743</v>
      </c>
      <c r="E12" s="85">
        <f t="shared" si="0"/>
        <v>88.26290660038268</v>
      </c>
    </row>
    <row r="13" spans="1:5" ht="21" customHeight="1">
      <c r="A13" s="29">
        <v>107</v>
      </c>
      <c r="B13" s="3" t="s">
        <v>88</v>
      </c>
      <c r="C13" s="59">
        <v>647</v>
      </c>
      <c r="D13" s="59">
        <v>647</v>
      </c>
      <c r="E13" s="85">
        <f t="shared" si="0"/>
        <v>100</v>
      </c>
    </row>
    <row r="14" spans="1:5" ht="15">
      <c r="A14" s="16">
        <v>111</v>
      </c>
      <c r="B14" s="3" t="s">
        <v>84</v>
      </c>
      <c r="C14" s="58">
        <v>320</v>
      </c>
      <c r="D14" s="58">
        <v>0</v>
      </c>
      <c r="E14" s="85">
        <f t="shared" si="0"/>
        <v>0</v>
      </c>
    </row>
    <row r="15" spans="1:5" ht="15.75" thickBot="1">
      <c r="A15" s="17">
        <v>113</v>
      </c>
      <c r="B15" s="30" t="s">
        <v>41</v>
      </c>
      <c r="C15" s="60">
        <v>49183.9</v>
      </c>
      <c r="D15" s="60">
        <v>36928.7</v>
      </c>
      <c r="E15" s="86">
        <f t="shared" si="0"/>
        <v>75.08290314513489</v>
      </c>
    </row>
    <row r="16" spans="1:5" ht="29.25" thickBot="1">
      <c r="A16" s="24">
        <v>300</v>
      </c>
      <c r="B16" s="32" t="s">
        <v>91</v>
      </c>
      <c r="C16" s="61">
        <f>C17+C18+C19</f>
        <v>17991.4</v>
      </c>
      <c r="D16" s="61">
        <f>D17+D18+D19</f>
        <v>13507</v>
      </c>
      <c r="E16" s="87">
        <f t="shared" si="0"/>
        <v>75.07475793990461</v>
      </c>
    </row>
    <row r="17" spans="1:5" ht="30" customHeight="1">
      <c r="A17" s="33">
        <v>309</v>
      </c>
      <c r="B17" s="34" t="s">
        <v>73</v>
      </c>
      <c r="C17" s="62">
        <v>12473.2</v>
      </c>
      <c r="D17" s="62">
        <v>10559.8</v>
      </c>
      <c r="E17" s="88">
        <f t="shared" si="0"/>
        <v>84.65991084885994</v>
      </c>
    </row>
    <row r="18" spans="1:5" ht="15">
      <c r="A18" s="35">
        <v>310</v>
      </c>
      <c r="B18" s="28" t="s">
        <v>42</v>
      </c>
      <c r="C18" s="63">
        <v>1714.1</v>
      </c>
      <c r="D18" s="63">
        <v>808</v>
      </c>
      <c r="E18" s="89">
        <f t="shared" si="0"/>
        <v>47.13843999766642</v>
      </c>
    </row>
    <row r="19" spans="1:5" ht="30.75" thickBot="1">
      <c r="A19" s="36">
        <v>314</v>
      </c>
      <c r="B19" s="37" t="s">
        <v>74</v>
      </c>
      <c r="C19" s="64">
        <v>3804.1</v>
      </c>
      <c r="D19" s="64">
        <v>2139.2</v>
      </c>
      <c r="E19" s="90">
        <f t="shared" si="0"/>
        <v>56.2340632475487</v>
      </c>
    </row>
    <row r="20" spans="1:5" ht="15" thickBot="1">
      <c r="A20" s="31">
        <v>400</v>
      </c>
      <c r="B20" s="38" t="s">
        <v>43</v>
      </c>
      <c r="C20" s="56">
        <f>C21+C22+C23+C24+C25+C26+C27</f>
        <v>113198</v>
      </c>
      <c r="D20" s="56">
        <f>D21+D22+D23+D24+D25+D26+D27</f>
        <v>91794</v>
      </c>
      <c r="E20" s="83">
        <f t="shared" si="0"/>
        <v>81.09153871976537</v>
      </c>
    </row>
    <row r="21" spans="1:5" ht="15">
      <c r="A21" s="15">
        <v>405</v>
      </c>
      <c r="B21" s="27" t="s">
        <v>44</v>
      </c>
      <c r="C21" s="58">
        <v>1180.4</v>
      </c>
      <c r="D21" s="65">
        <v>677.7</v>
      </c>
      <c r="E21" s="91">
        <f t="shared" si="0"/>
        <v>57.41274144357845</v>
      </c>
    </row>
    <row r="22" spans="1:5" ht="15">
      <c r="A22" s="16">
        <v>406</v>
      </c>
      <c r="B22" s="4" t="s">
        <v>45</v>
      </c>
      <c r="C22" s="58">
        <v>1800</v>
      </c>
      <c r="D22" s="106">
        <v>1361</v>
      </c>
      <c r="E22" s="85">
        <f t="shared" si="0"/>
        <v>75.61111111111111</v>
      </c>
    </row>
    <row r="23" spans="1:5" ht="15">
      <c r="A23" s="16">
        <v>407</v>
      </c>
      <c r="B23" s="4" t="s">
        <v>46</v>
      </c>
      <c r="C23" s="58">
        <v>416.4</v>
      </c>
      <c r="D23" s="58">
        <v>398.9</v>
      </c>
      <c r="E23" s="85">
        <f t="shared" si="0"/>
        <v>95.7973102785783</v>
      </c>
    </row>
    <row r="24" spans="1:5" ht="15">
      <c r="A24" s="16">
        <v>408</v>
      </c>
      <c r="B24" s="39" t="s">
        <v>47</v>
      </c>
      <c r="C24" s="107">
        <v>14250</v>
      </c>
      <c r="D24" s="58">
        <v>14240</v>
      </c>
      <c r="E24" s="84">
        <v>0</v>
      </c>
    </row>
    <row r="25" spans="1:5" ht="15">
      <c r="A25" s="16">
        <v>409</v>
      </c>
      <c r="B25" s="4" t="s">
        <v>75</v>
      </c>
      <c r="C25" s="58">
        <v>85667.9</v>
      </c>
      <c r="D25" s="58">
        <v>69146.4</v>
      </c>
      <c r="E25" s="85">
        <f aca="true" t="shared" si="1" ref="E25:E31">D25/C25%</f>
        <v>80.7144799860858</v>
      </c>
    </row>
    <row r="26" spans="1:5" ht="15">
      <c r="A26" s="16">
        <v>410</v>
      </c>
      <c r="B26" s="4" t="s">
        <v>76</v>
      </c>
      <c r="C26" s="58">
        <v>957</v>
      </c>
      <c r="D26" s="58">
        <v>338.2</v>
      </c>
      <c r="E26" s="85">
        <f t="shared" si="1"/>
        <v>35.33960292580982</v>
      </c>
    </row>
    <row r="27" spans="1:5" ht="15.75" thickBot="1">
      <c r="A27" s="17">
        <v>412</v>
      </c>
      <c r="B27" s="40" t="s">
        <v>48</v>
      </c>
      <c r="C27" s="60">
        <v>8926.3</v>
      </c>
      <c r="D27" s="60">
        <v>5631.8</v>
      </c>
      <c r="E27" s="92">
        <f t="shared" si="1"/>
        <v>63.0922106583915</v>
      </c>
    </row>
    <row r="28" spans="1:5" ht="15" thickBot="1">
      <c r="A28" s="24">
        <v>500</v>
      </c>
      <c r="B28" s="25" t="s">
        <v>49</v>
      </c>
      <c r="C28" s="56">
        <f>C29+C30+C31+C32</f>
        <v>144219</v>
      </c>
      <c r="D28" s="56">
        <f>D29+D30+D31+D32</f>
        <v>108589.79999999999</v>
      </c>
      <c r="E28" s="83">
        <f t="shared" si="1"/>
        <v>75.29507207788154</v>
      </c>
    </row>
    <row r="29" spans="1:8" ht="15">
      <c r="A29" s="20">
        <v>501</v>
      </c>
      <c r="B29" s="42" t="s">
        <v>50</v>
      </c>
      <c r="C29" s="66">
        <v>83050.8</v>
      </c>
      <c r="D29" s="66">
        <v>71068</v>
      </c>
      <c r="E29" s="91">
        <f t="shared" si="1"/>
        <v>85.57172236751482</v>
      </c>
      <c r="H29" s="19"/>
    </row>
    <row r="30" spans="1:5" ht="15">
      <c r="A30" s="16">
        <v>502</v>
      </c>
      <c r="B30" s="39" t="s">
        <v>51</v>
      </c>
      <c r="C30" s="58">
        <v>6917.9</v>
      </c>
      <c r="D30" s="58">
        <v>2444.9</v>
      </c>
      <c r="E30" s="85">
        <f t="shared" si="1"/>
        <v>35.341649922664395</v>
      </c>
    </row>
    <row r="31" spans="1:5" ht="15">
      <c r="A31" s="16">
        <v>503</v>
      </c>
      <c r="B31" s="39" t="s">
        <v>52</v>
      </c>
      <c r="C31" s="58">
        <v>54250.3</v>
      </c>
      <c r="D31" s="58">
        <v>35076.9</v>
      </c>
      <c r="E31" s="85">
        <f t="shared" si="1"/>
        <v>64.65752263121125</v>
      </c>
    </row>
    <row r="32" spans="1:5" ht="15.75" thickBot="1">
      <c r="A32" s="17">
        <v>505</v>
      </c>
      <c r="B32" s="40" t="s">
        <v>53</v>
      </c>
      <c r="C32" s="60">
        <v>0</v>
      </c>
      <c r="D32" s="60">
        <v>0</v>
      </c>
      <c r="E32" s="86">
        <v>0</v>
      </c>
    </row>
    <row r="33" spans="1:8" ht="15" thickBot="1">
      <c r="A33" s="24">
        <v>600</v>
      </c>
      <c r="B33" s="25" t="s">
        <v>54</v>
      </c>
      <c r="C33" s="56">
        <v>5847.6</v>
      </c>
      <c r="D33" s="56">
        <v>3741.8</v>
      </c>
      <c r="E33" s="83">
        <f aca="true" t="shared" si="2" ref="E33:E49">D33/C33%</f>
        <v>63.988644914152815</v>
      </c>
      <c r="H33" s="2"/>
    </row>
    <row r="34" spans="1:5" ht="15" thickBot="1">
      <c r="A34" s="24">
        <v>700</v>
      </c>
      <c r="B34" s="25" t="s">
        <v>55</v>
      </c>
      <c r="C34" s="56">
        <f>C35+C36+C38+C39+C37</f>
        <v>954384.5</v>
      </c>
      <c r="D34" s="56">
        <f>D35+D36+D38+D39+D37</f>
        <v>786943</v>
      </c>
      <c r="E34" s="83">
        <f t="shared" si="2"/>
        <v>82.45555119556113</v>
      </c>
    </row>
    <row r="35" spans="1:5" ht="15">
      <c r="A35" s="15">
        <v>701</v>
      </c>
      <c r="B35" s="41" t="s">
        <v>56</v>
      </c>
      <c r="C35" s="65">
        <v>343839.9</v>
      </c>
      <c r="D35" s="65">
        <v>285178.7</v>
      </c>
      <c r="E35" s="84">
        <f t="shared" si="2"/>
        <v>82.93938545235733</v>
      </c>
    </row>
    <row r="36" spans="1:5" ht="15">
      <c r="A36" s="16">
        <v>702</v>
      </c>
      <c r="B36" s="39" t="s">
        <v>57</v>
      </c>
      <c r="C36" s="58">
        <v>425556.3</v>
      </c>
      <c r="D36" s="58">
        <v>343918.3</v>
      </c>
      <c r="E36" s="85">
        <f t="shared" si="2"/>
        <v>80.81616932941657</v>
      </c>
    </row>
    <row r="37" spans="1:5" ht="15">
      <c r="A37" s="16">
        <v>703</v>
      </c>
      <c r="B37" s="39" t="s">
        <v>98</v>
      </c>
      <c r="C37" s="58">
        <v>115209.2</v>
      </c>
      <c r="D37" s="58">
        <v>102876</v>
      </c>
      <c r="E37" s="85">
        <f t="shared" si="2"/>
        <v>89.29495213923889</v>
      </c>
    </row>
    <row r="38" spans="1:5" ht="15">
      <c r="A38" s="16">
        <v>707</v>
      </c>
      <c r="B38" s="39" t="s">
        <v>58</v>
      </c>
      <c r="C38" s="58">
        <v>28999.8</v>
      </c>
      <c r="D38" s="58">
        <v>18578.5</v>
      </c>
      <c r="E38" s="85">
        <f t="shared" si="2"/>
        <v>64.06423492575811</v>
      </c>
    </row>
    <row r="39" spans="1:5" ht="15.75" thickBot="1">
      <c r="A39" s="49">
        <v>709</v>
      </c>
      <c r="B39" s="50" t="s">
        <v>59</v>
      </c>
      <c r="C39" s="67">
        <v>40779.3</v>
      </c>
      <c r="D39" s="67">
        <v>36391.5</v>
      </c>
      <c r="E39" s="93">
        <f t="shared" si="2"/>
        <v>89.24012918318853</v>
      </c>
    </row>
    <row r="40" spans="1:5" ht="15" thickBot="1">
      <c r="A40" s="31">
        <v>800</v>
      </c>
      <c r="B40" s="38" t="s">
        <v>60</v>
      </c>
      <c r="C40" s="56">
        <f>C41</f>
        <v>77570.5</v>
      </c>
      <c r="D40" s="56">
        <f>D41</f>
        <v>71399</v>
      </c>
      <c r="E40" s="83">
        <f t="shared" si="2"/>
        <v>92.04401157656582</v>
      </c>
    </row>
    <row r="41" spans="1:5" ht="15.75" thickBot="1">
      <c r="A41" s="79">
        <v>801</v>
      </c>
      <c r="B41" s="80" t="s">
        <v>61</v>
      </c>
      <c r="C41" s="81">
        <v>77570.5</v>
      </c>
      <c r="D41" s="81">
        <v>71399</v>
      </c>
      <c r="E41" s="94">
        <f t="shared" si="2"/>
        <v>92.04401157656582</v>
      </c>
    </row>
    <row r="42" spans="1:5" ht="16.5" thickBot="1">
      <c r="A42" s="31">
        <v>900</v>
      </c>
      <c r="B42" s="47" t="s">
        <v>99</v>
      </c>
      <c r="C42" s="56">
        <f>C43</f>
        <v>247</v>
      </c>
      <c r="D42" s="56">
        <v>193.8</v>
      </c>
      <c r="E42" s="83">
        <f t="shared" si="2"/>
        <v>78.46153846153847</v>
      </c>
    </row>
    <row r="43" spans="1:5" ht="16.5" thickBot="1">
      <c r="A43" s="21">
        <v>909</v>
      </c>
      <c r="B43" s="48" t="s">
        <v>100</v>
      </c>
      <c r="C43" s="68">
        <v>247</v>
      </c>
      <c r="D43" s="68">
        <v>193.8</v>
      </c>
      <c r="E43" s="93">
        <f t="shared" si="2"/>
        <v>78.46153846153847</v>
      </c>
    </row>
    <row r="44" spans="1:5" ht="15" thickBot="1">
      <c r="A44" s="43">
        <v>1000</v>
      </c>
      <c r="B44" s="38" t="s">
        <v>63</v>
      </c>
      <c r="C44" s="56">
        <f>C45+C46+C48+C47</f>
        <v>145713.80000000002</v>
      </c>
      <c r="D44" s="56">
        <f>D45+D46+D47+D48</f>
        <v>119344.9</v>
      </c>
      <c r="E44" s="83">
        <f t="shared" si="2"/>
        <v>81.90363575721722</v>
      </c>
    </row>
    <row r="45" spans="1:5" ht="13.5" customHeight="1">
      <c r="A45" s="44">
        <v>1001</v>
      </c>
      <c r="B45" s="41" t="s">
        <v>81</v>
      </c>
      <c r="C45" s="65">
        <v>12277.9</v>
      </c>
      <c r="D45" s="65">
        <v>10660.8</v>
      </c>
      <c r="E45" s="84">
        <f t="shared" si="2"/>
        <v>86.82918088598213</v>
      </c>
    </row>
    <row r="46" spans="1:5" ht="13.5" customHeight="1">
      <c r="A46" s="45">
        <v>1003</v>
      </c>
      <c r="B46" s="39" t="s">
        <v>64</v>
      </c>
      <c r="C46" s="58">
        <v>122303.2</v>
      </c>
      <c r="D46" s="58">
        <v>99309</v>
      </c>
      <c r="E46" s="85">
        <f t="shared" si="2"/>
        <v>81.19902014011082</v>
      </c>
    </row>
    <row r="47" spans="1:5" ht="13.5" customHeight="1">
      <c r="A47" s="46">
        <v>1004</v>
      </c>
      <c r="B47" s="104" t="s">
        <v>115</v>
      </c>
      <c r="C47" s="60">
        <v>2939.5</v>
      </c>
      <c r="D47" s="60">
        <v>2557.4</v>
      </c>
      <c r="E47" s="86">
        <f t="shared" si="2"/>
        <v>87.00119067868685</v>
      </c>
    </row>
    <row r="48" spans="1:5" ht="15.75" thickBot="1">
      <c r="A48" s="46">
        <v>1006</v>
      </c>
      <c r="B48" s="40" t="s">
        <v>65</v>
      </c>
      <c r="C48" s="60">
        <v>8193.2</v>
      </c>
      <c r="D48" s="60">
        <v>6817.7</v>
      </c>
      <c r="E48" s="86">
        <f t="shared" si="2"/>
        <v>83.21168774105355</v>
      </c>
    </row>
    <row r="49" spans="1:5" ht="15" thickBot="1">
      <c r="A49" s="43">
        <v>1100</v>
      </c>
      <c r="B49" s="38" t="s">
        <v>62</v>
      </c>
      <c r="C49" s="56">
        <f>C50+C51+C52</f>
        <v>1033</v>
      </c>
      <c r="D49" s="56">
        <f>D50+D51+D52</f>
        <v>1029.3</v>
      </c>
      <c r="E49" s="83">
        <f t="shared" si="2"/>
        <v>99.64181994191674</v>
      </c>
    </row>
    <row r="50" spans="1:5" ht="15">
      <c r="A50" s="44">
        <v>1101</v>
      </c>
      <c r="B50" s="41" t="s">
        <v>77</v>
      </c>
      <c r="C50" s="65">
        <v>0</v>
      </c>
      <c r="D50" s="65">
        <v>0</v>
      </c>
      <c r="E50" s="84">
        <v>0</v>
      </c>
    </row>
    <row r="51" spans="1:5" ht="15">
      <c r="A51" s="45">
        <v>1102</v>
      </c>
      <c r="B51" s="39" t="s">
        <v>78</v>
      </c>
      <c r="C51" s="58">
        <v>202</v>
      </c>
      <c r="D51" s="58">
        <v>202</v>
      </c>
      <c r="E51" s="85">
        <v>0</v>
      </c>
    </row>
    <row r="52" spans="1:5" ht="15.75" thickBot="1">
      <c r="A52" s="46">
        <v>1105</v>
      </c>
      <c r="B52" s="40" t="s">
        <v>82</v>
      </c>
      <c r="C52" s="60">
        <v>831</v>
      </c>
      <c r="D52" s="60">
        <v>827.3</v>
      </c>
      <c r="E52" s="86">
        <f>D52/C52%</f>
        <v>99.55475330926593</v>
      </c>
    </row>
    <row r="53" spans="1:5" ht="15" thickBot="1">
      <c r="A53" s="43">
        <v>1200</v>
      </c>
      <c r="B53" s="110" t="s">
        <v>79</v>
      </c>
      <c r="C53" s="51">
        <v>971.1</v>
      </c>
      <c r="D53" s="51">
        <v>870.5</v>
      </c>
      <c r="E53" s="83">
        <f>D53/C53%</f>
        <v>89.64061373699927</v>
      </c>
    </row>
    <row r="54" spans="1:5" ht="15" thickBot="1">
      <c r="A54" s="43">
        <v>1300</v>
      </c>
      <c r="B54" s="110" t="s">
        <v>40</v>
      </c>
      <c r="C54" s="51">
        <v>8</v>
      </c>
      <c r="D54" s="51">
        <v>6.5</v>
      </c>
      <c r="E54" s="83">
        <f>D54/C54%</f>
        <v>81.25</v>
      </c>
    </row>
    <row r="55" spans="1:5" ht="15.75" thickBot="1">
      <c r="A55" s="18"/>
      <c r="B55" s="111" t="s">
        <v>66</v>
      </c>
      <c r="C55" s="112">
        <f>C7+C16+C20+C28+C33+C34+C40+C44+C49+C53+C54+C42</f>
        <v>1597908.4000000001</v>
      </c>
      <c r="D55" s="113">
        <f>D7+D16+D20+D28+D33+D34+D40+D44+D49+D53+D54+D42</f>
        <v>1309493.1</v>
      </c>
      <c r="E55" s="114">
        <f>D55/C55%</f>
        <v>81.95044847376734</v>
      </c>
    </row>
    <row r="56" spans="1:5" ht="15">
      <c r="A56" s="1"/>
      <c r="B56" s="1"/>
      <c r="C56" s="105"/>
      <c r="D56" s="108"/>
      <c r="E56" s="1"/>
    </row>
    <row r="57" spans="1:5" ht="15">
      <c r="A57" s="138"/>
      <c r="B57" s="138"/>
      <c r="C57" s="105"/>
      <c r="D57" s="105"/>
      <c r="E57" s="1"/>
    </row>
    <row r="58" spans="1:5" ht="15">
      <c r="A58" s="1" t="s">
        <v>104</v>
      </c>
      <c r="B58" s="1"/>
      <c r="C58" s="105"/>
      <c r="D58" s="105" t="s">
        <v>105</v>
      </c>
      <c r="E58" s="1"/>
    </row>
    <row r="59" spans="1:5" ht="15">
      <c r="A59" s="138" t="s">
        <v>106</v>
      </c>
      <c r="B59" s="138"/>
      <c r="C59" s="105"/>
      <c r="D59" s="105"/>
      <c r="E59" s="1"/>
    </row>
    <row r="60" spans="1:4" ht="15">
      <c r="A60" s="1"/>
      <c r="B60" s="1"/>
      <c r="C60" s="105"/>
      <c r="D60" s="105"/>
    </row>
    <row r="61" spans="1:4" ht="15">
      <c r="A61" s="1" t="s">
        <v>123</v>
      </c>
      <c r="B61" s="1"/>
      <c r="C61" s="105"/>
      <c r="D61" s="105"/>
    </row>
  </sheetData>
  <sheetProtection/>
  <mergeCells count="6">
    <mergeCell ref="A57:B57"/>
    <mergeCell ref="B2:E2"/>
    <mergeCell ref="A3:E3"/>
    <mergeCell ref="A4:E4"/>
    <mergeCell ref="D5:E5"/>
    <mergeCell ref="A59:B59"/>
  </mergeCells>
  <printOptions/>
  <pageMargins left="0.57" right="0.3" top="0.43" bottom="0.35" header="0.21" footer="0.1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2020-12-04T04:37:00Z</cp:lastPrinted>
  <dcterms:created xsi:type="dcterms:W3CDTF">1996-10-08T23:32:33Z</dcterms:created>
  <dcterms:modified xsi:type="dcterms:W3CDTF">2020-12-04T04:37:07Z</dcterms:modified>
  <cp:category/>
  <cp:version/>
  <cp:contentType/>
  <cp:contentStatus/>
</cp:coreProperties>
</file>